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radkovam\Desktop\CPO_2272\výzva\"/>
    </mc:Choice>
  </mc:AlternateContent>
  <xr:revisionPtr revIDLastSave="0" documentId="13_ncr:1_{3E57C352-F545-4B54-B396-13EC23AE3E8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 s="1"/>
  <c r="B25" i="1" l="1"/>
  <c r="C24" i="1"/>
  <c r="D24" i="1" s="1"/>
  <c r="B18" i="1"/>
  <c r="B17" i="1"/>
  <c r="C17" i="1" s="1"/>
  <c r="D17" i="1" s="1"/>
  <c r="B16" i="1"/>
  <c r="B15" i="1"/>
  <c r="C12" i="1"/>
  <c r="D12" i="1" s="1"/>
  <c r="C11" i="1"/>
  <c r="D11" i="1" s="1"/>
  <c r="C25" i="1" l="1"/>
  <c r="D25" i="1" s="1"/>
  <c r="C18" i="1"/>
  <c r="D18" i="1" s="1"/>
  <c r="B19" i="1"/>
  <c r="B28" i="1" s="1"/>
  <c r="C15" i="1"/>
  <c r="D15" i="1" s="1"/>
  <c r="C16" i="1"/>
  <c r="D16" i="1" s="1"/>
  <c r="C28" i="1" l="1"/>
  <c r="D28" i="1" s="1"/>
</calcChain>
</file>

<file path=xl/sharedStrings.xml><?xml version="1.0" encoding="utf-8"?>
<sst xmlns="http://schemas.openxmlformats.org/spreadsheetml/2006/main" count="40" uniqueCount="30">
  <si>
    <t>Cena v Kč bez DPH</t>
  </si>
  <si>
    <t>Výše DPH</t>
  </si>
  <si>
    <t>Cena v Kč včetně DPH</t>
  </si>
  <si>
    <t>Ceník</t>
  </si>
  <si>
    <t>Takto označená pole vyplní dodavatel</t>
  </si>
  <si>
    <t>Cena za 1 MD*</t>
  </si>
  <si>
    <t>* 1 MD (člověkoden) = 8 hodin práce</t>
  </si>
  <si>
    <t>Celková cena plnění předmětu veřejné zakázky</t>
  </si>
  <si>
    <t>Příloha č. 2 Výzvy a Příloha č. 2 Smlouvy</t>
  </si>
  <si>
    <t>Cena za měsíc v Kč bez DPH</t>
  </si>
  <si>
    <t>Jednorázový aktivační poplatek za software</t>
  </si>
  <si>
    <t>3. SLUŽBY</t>
  </si>
  <si>
    <t>Předpoklad stavu počtu DS</t>
  </si>
  <si>
    <t>Cena za 12 měsíců v Kč bez DPH</t>
  </si>
  <si>
    <t>Celkem</t>
  </si>
  <si>
    <t>** Předpokládané množství bylo stanoveno jako odhad rozsahu plnění. Skutečný objem plnění však bude záležet na potřebách zadavatele a může se od uvedeného objemu lišit.</t>
  </si>
  <si>
    <t>1. rok = 150 kusů**</t>
  </si>
  <si>
    <t>2. rok = 400 kusů**</t>
  </si>
  <si>
    <t>3. rok = 600 kusů**</t>
  </si>
  <si>
    <t>4. rok = 800 kusů**</t>
  </si>
  <si>
    <t>Cena za 150 MD**</t>
  </si>
  <si>
    <t>Poměr DS = 80% AC a 20% DC**</t>
  </si>
  <si>
    <t>Cena za 1 AC dobíjecí stanici</t>
  </si>
  <si>
    <t>Cena za 1 DC dobíjecí stanici</t>
  </si>
  <si>
    <t>1. AKTIVAČNÍ POPLATEK</t>
  </si>
  <si>
    <t>2. PAUŠÁLNÍ SLUŽBY</t>
  </si>
  <si>
    <t>Dílčí položka 1 dle Smlouvy</t>
  </si>
  <si>
    <t>Dílčí položka 2 dle Smlouvy</t>
  </si>
  <si>
    <t>Dílčí položka 3 dle Smlouvy</t>
  </si>
  <si>
    <t>Cena za paušální služby + aktivační poplatek + 150 MD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</si>
</sst>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u/>
      <sz val="14"/>
      <color rgb="FFFF520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DB9B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0" fontId="0" fillId="2" borderId="1" xfId="0" applyFill="1" applyBorder="1"/>
    <xf numFmtId="0" fontId="0" fillId="3" borderId="1" xfId="0" applyFill="1" applyBorder="1"/>
    <xf numFmtId="0" fontId="3" fillId="0" borderId="1" xfId="0" applyFont="1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4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164" fontId="0" fillId="5" borderId="1" xfId="0" applyNumberFormat="1" applyFill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 applyAlignment="1">
      <alignment horizontal="left"/>
    </xf>
    <xf numFmtId="164" fontId="4" fillId="0" borderId="1" xfId="0" applyNumberFormat="1" applyFont="1" applyBorder="1"/>
    <xf numFmtId="0" fontId="0" fillId="6" borderId="1" xfId="0" applyFill="1" applyBorder="1"/>
    <xf numFmtId="0" fontId="5" fillId="2" borderId="0" xfId="0" applyFont="1" applyFill="1"/>
    <xf numFmtId="0" fontId="0" fillId="2" borderId="0" xfId="0" applyFill="1" applyAlignment="1">
      <alignment wrapText="1"/>
    </xf>
    <xf numFmtId="0" fontId="0" fillId="3" borderId="0" xfId="0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4BAD4"/>
      <color rgb="FFEF9BC1"/>
      <color rgb="FFFDB9B9"/>
      <color rgb="FFEBADC8"/>
      <color rgb="FFE8B0B5"/>
      <color rgb="FFFF9999"/>
      <color rgb="FFFFCC99"/>
      <color rgb="FFFFCCCC"/>
      <color rgb="FF00CC00"/>
      <color rgb="FF002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B7" sqref="B7"/>
    </sheetView>
  </sheetViews>
  <sheetFormatPr defaultRowHeight="12.75" x14ac:dyDescent="0.2"/>
  <cols>
    <col min="1" max="1" width="38.25" customWidth="1"/>
    <col min="2" max="2" width="29.875" customWidth="1"/>
    <col min="3" max="3" width="15.5" customWidth="1"/>
    <col min="4" max="4" width="21.375" customWidth="1"/>
  </cols>
  <sheetData>
    <row r="1" spans="1:4" x14ac:dyDescent="0.2">
      <c r="A1" t="s">
        <v>8</v>
      </c>
    </row>
    <row r="2" spans="1:4" ht="4.5" customHeight="1" x14ac:dyDescent="0.2"/>
    <row r="3" spans="1:4" ht="26.25" customHeight="1" x14ac:dyDescent="0.25">
      <c r="A3" s="3" t="s">
        <v>3</v>
      </c>
    </row>
    <row r="4" spans="1:4" ht="18" customHeight="1" x14ac:dyDescent="0.25">
      <c r="A4" s="3"/>
    </row>
    <row r="5" spans="1:4" ht="26.25" customHeight="1" x14ac:dyDescent="0.2">
      <c r="A5" s="11" t="s">
        <v>24</v>
      </c>
    </row>
    <row r="6" spans="1:4" ht="26.25" customHeight="1" x14ac:dyDescent="0.2">
      <c r="A6" s="12" t="s">
        <v>26</v>
      </c>
      <c r="B6" s="12" t="s">
        <v>0</v>
      </c>
      <c r="C6" s="12" t="s">
        <v>1</v>
      </c>
      <c r="D6" s="12" t="s">
        <v>2</v>
      </c>
    </row>
    <row r="7" spans="1:4" ht="26.25" customHeight="1" x14ac:dyDescent="0.2">
      <c r="A7" s="8" t="s">
        <v>10</v>
      </c>
      <c r="B7" s="13">
        <v>0</v>
      </c>
      <c r="C7" s="2">
        <f>B7*0.21</f>
        <v>0</v>
      </c>
      <c r="D7" s="2">
        <f>B7+C7</f>
        <v>0</v>
      </c>
    </row>
    <row r="9" spans="1:4" ht="30.75" customHeight="1" x14ac:dyDescent="0.2">
      <c r="A9" s="11" t="s">
        <v>25</v>
      </c>
      <c r="B9" s="11"/>
      <c r="C9" s="11"/>
      <c r="D9" s="11"/>
    </row>
    <row r="10" spans="1:4" ht="19.5" customHeight="1" x14ac:dyDescent="0.2">
      <c r="A10" s="12" t="s">
        <v>27</v>
      </c>
      <c r="B10" s="12" t="s">
        <v>9</v>
      </c>
      <c r="C10" s="12" t="s">
        <v>1</v>
      </c>
      <c r="D10" s="12" t="s">
        <v>2</v>
      </c>
    </row>
    <row r="11" spans="1:4" ht="19.5" customHeight="1" x14ac:dyDescent="0.2">
      <c r="A11" s="18" t="s">
        <v>22</v>
      </c>
      <c r="B11" s="13">
        <v>0</v>
      </c>
      <c r="C11" s="2">
        <f>B11*0.21</f>
        <v>0</v>
      </c>
      <c r="D11" s="2">
        <f>B11+C11</f>
        <v>0</v>
      </c>
    </row>
    <row r="12" spans="1:4" ht="19.5" customHeight="1" x14ac:dyDescent="0.2">
      <c r="A12" s="18" t="s">
        <v>23</v>
      </c>
      <c r="B12" s="13">
        <v>0</v>
      </c>
      <c r="C12" s="2">
        <f>B12*0.21</f>
        <v>0</v>
      </c>
      <c r="D12" s="2">
        <f>B12+C12</f>
        <v>0</v>
      </c>
    </row>
    <row r="13" spans="1:4" ht="19.5" customHeight="1" x14ac:dyDescent="0.2"/>
    <row r="14" spans="1:4" x14ac:dyDescent="0.2">
      <c r="A14" s="12" t="s">
        <v>12</v>
      </c>
      <c r="B14" s="12" t="s">
        <v>13</v>
      </c>
      <c r="C14" s="12" t="s">
        <v>1</v>
      </c>
      <c r="D14" s="12" t="s">
        <v>2</v>
      </c>
    </row>
    <row r="15" spans="1:4" ht="19.5" customHeight="1" x14ac:dyDescent="0.2">
      <c r="A15" s="4" t="s">
        <v>16</v>
      </c>
      <c r="B15" s="7">
        <f>SUM(150*0.8*B11*12)+(150*0.2*B12*12)</f>
        <v>0</v>
      </c>
      <c r="C15" s="2">
        <f>B15*0.21</f>
        <v>0</v>
      </c>
      <c r="D15" s="2">
        <f>B15+C15</f>
        <v>0</v>
      </c>
    </row>
    <row r="16" spans="1:4" ht="19.5" customHeight="1" x14ac:dyDescent="0.2">
      <c r="A16" s="4" t="s">
        <v>17</v>
      </c>
      <c r="B16" s="7">
        <f>SUM(400*0.8*B11*12)+(400*0.2*B12*12)</f>
        <v>0</v>
      </c>
      <c r="C16" s="2">
        <f>B16*0.21</f>
        <v>0</v>
      </c>
      <c r="D16" s="2">
        <f>B16+C16</f>
        <v>0</v>
      </c>
    </row>
    <row r="17" spans="1:4" ht="19.5" customHeight="1" x14ac:dyDescent="0.2">
      <c r="A17" s="4" t="s">
        <v>18</v>
      </c>
      <c r="B17" s="7">
        <f>SUM(600*0.8*B11*12)+(600*0.2*B12*12)</f>
        <v>0</v>
      </c>
      <c r="C17" s="2">
        <f t="shared" ref="C17:C18" si="0">B17*0.21</f>
        <v>0</v>
      </c>
      <c r="D17" s="2">
        <f t="shared" ref="D17:D18" si="1">B17+C17</f>
        <v>0</v>
      </c>
    </row>
    <row r="18" spans="1:4" ht="19.5" customHeight="1" x14ac:dyDescent="0.2">
      <c r="A18" s="4" t="s">
        <v>19</v>
      </c>
      <c r="B18" s="7">
        <f>SUM(800*0.8*B11*12)+(800*0.2*B12*12)</f>
        <v>0</v>
      </c>
      <c r="C18" s="2">
        <f t="shared" si="0"/>
        <v>0</v>
      </c>
      <c r="D18" s="2">
        <f t="shared" si="1"/>
        <v>0</v>
      </c>
    </row>
    <row r="19" spans="1:4" ht="19.5" customHeight="1" x14ac:dyDescent="0.2">
      <c r="A19" s="1" t="s">
        <v>14</v>
      </c>
      <c r="B19" s="7">
        <f>SUM(B15:B18)</f>
        <v>0</v>
      </c>
      <c r="C19" s="2"/>
      <c r="D19" s="2"/>
    </row>
    <row r="20" spans="1:4" ht="19.5" customHeight="1" x14ac:dyDescent="0.2">
      <c r="A20" s="19" t="s">
        <v>21</v>
      </c>
      <c r="B20" s="9"/>
      <c r="C20" s="10"/>
      <c r="D20" s="10"/>
    </row>
    <row r="21" spans="1:4" ht="19.5" customHeight="1" x14ac:dyDescent="0.2"/>
    <row r="22" spans="1:4" ht="19.5" customHeight="1" x14ac:dyDescent="0.2">
      <c r="A22" s="14" t="s">
        <v>11</v>
      </c>
    </row>
    <row r="23" spans="1:4" ht="19.5" customHeight="1" x14ac:dyDescent="0.2">
      <c r="A23" s="12" t="s">
        <v>28</v>
      </c>
      <c r="B23" s="12" t="s">
        <v>0</v>
      </c>
      <c r="C23" s="12" t="s">
        <v>1</v>
      </c>
      <c r="D23" s="12" t="s">
        <v>2</v>
      </c>
    </row>
    <row r="24" spans="1:4" ht="19.5" customHeight="1" x14ac:dyDescent="0.2">
      <c r="A24" s="5" t="s">
        <v>5</v>
      </c>
      <c r="B24" s="13">
        <v>0</v>
      </c>
      <c r="C24" s="2">
        <f>B24*0.21</f>
        <v>0</v>
      </c>
      <c r="D24" s="2">
        <f>B24+C24</f>
        <v>0</v>
      </c>
    </row>
    <row r="25" spans="1:4" ht="19.5" customHeight="1" x14ac:dyDescent="0.2">
      <c r="A25" s="4" t="s">
        <v>20</v>
      </c>
      <c r="B25" s="2">
        <f>B24*150</f>
        <v>0</v>
      </c>
      <c r="C25" s="2">
        <f>B25*0.21</f>
        <v>0</v>
      </c>
      <c r="D25" s="2">
        <f>B25+C25</f>
        <v>0</v>
      </c>
    </row>
    <row r="26" spans="1:4" ht="19.5" customHeight="1" x14ac:dyDescent="0.2"/>
    <row r="27" spans="1:4" ht="30" customHeight="1" x14ac:dyDescent="0.2">
      <c r="A27" s="15" t="s">
        <v>7</v>
      </c>
      <c r="B27" s="12" t="s">
        <v>0</v>
      </c>
      <c r="C27" s="12" t="s">
        <v>1</v>
      </c>
      <c r="D27" s="12" t="s">
        <v>2</v>
      </c>
    </row>
    <row r="28" spans="1:4" ht="30" customHeight="1" x14ac:dyDescent="0.2">
      <c r="A28" s="6" t="s">
        <v>29</v>
      </c>
      <c r="B28" s="17">
        <f>B7+B19+B25</f>
        <v>0</v>
      </c>
      <c r="C28" s="17">
        <f>B28*0.21</f>
        <v>0</v>
      </c>
      <c r="D28" s="17">
        <f>B28+C28</f>
        <v>0</v>
      </c>
    </row>
    <row r="29" spans="1:4" ht="19.5" customHeight="1" x14ac:dyDescent="0.2"/>
    <row r="30" spans="1:4" ht="19.5" customHeight="1" x14ac:dyDescent="0.2">
      <c r="A30" s="16" t="s">
        <v>4</v>
      </c>
      <c r="B30" s="16"/>
    </row>
    <row r="31" spans="1:4" ht="19.5" customHeight="1" x14ac:dyDescent="0.2">
      <c r="A31" s="21" t="s">
        <v>6</v>
      </c>
      <c r="B31" s="21"/>
    </row>
    <row r="32" spans="1:4" ht="30" customHeight="1" x14ac:dyDescent="0.2">
      <c r="A32" s="20" t="s">
        <v>15</v>
      </c>
      <c r="B32" s="20"/>
      <c r="C32" s="20"/>
      <c r="D32" s="20"/>
    </row>
    <row r="33" ht="21.75" customHeight="1" x14ac:dyDescent="0.2"/>
  </sheetData>
  <sheetProtection algorithmName="SHA-512" hashValue="x9FBdLtE22rFiayvAGFao9dUBm4TacX4c9W8rRpBSHcl28sH3ffkMsxEoqSuIfrSHnb5Qx1h2YP2vo6pND0vOw==" saltValue="YlWM3MP2lqvLt80OHPArxg==" spinCount="100000" sheet="1" selectLockedCells="1"/>
  <protectedRanges>
    <protectedRange sqref="B7 B24" name="Oblast2_4"/>
    <protectedRange sqref="B15:B20 B11:B12" name="Oblast1_3"/>
  </protectedRanges>
  <mergeCells count="2">
    <mergeCell ref="A32:D32"/>
    <mergeCell ref="A31:B3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3522469C71F442A0ACC2AB9709AB91" ma:contentTypeVersion="11" ma:contentTypeDescription="Vytvoří nový dokument" ma:contentTypeScope="" ma:versionID="591d2ce9e70e969e43da4a91d150372d">
  <xsd:schema xmlns:xsd="http://www.w3.org/2001/XMLSchema" xmlns:xs="http://www.w3.org/2001/XMLSchema" xmlns:p="http://schemas.microsoft.com/office/2006/metadata/properties" xmlns:ns3="9dd0bc31-246f-47ff-baed-d3ddedb4cf68" xmlns:ns4="288a5ac0-9afb-4b11-b9ec-865327333699" targetNamespace="http://schemas.microsoft.com/office/2006/metadata/properties" ma:root="true" ma:fieldsID="a8eebc31ed75a36f1c853bab5fd5d93d" ns3:_="" ns4:_="">
    <xsd:import namespace="9dd0bc31-246f-47ff-baed-d3ddedb4cf68"/>
    <xsd:import namespace="288a5ac0-9afb-4b11-b9ec-86532733369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d0bc31-246f-47ff-baed-d3ddedb4c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8a5ac0-9afb-4b11-b9ec-8653273336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2BAAEB-3ACA-4483-A352-1379F4614790}">
  <ds:schemaRefs>
    <ds:schemaRef ds:uri="http://purl.org/dc/elements/1.1/"/>
    <ds:schemaRef ds:uri="http://schemas.microsoft.com/office/2006/documentManagement/types"/>
    <ds:schemaRef ds:uri="http://purl.org/dc/terms/"/>
    <ds:schemaRef ds:uri="9dd0bc31-246f-47ff-baed-d3ddedb4cf6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88a5ac0-9afb-4b11-b9ec-86532733369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9272C0-3268-420A-B699-E6E7A11C3F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d0bc31-246f-47ff-baed-d3ddedb4cf68"/>
    <ds:schemaRef ds:uri="288a5ac0-9afb-4b11-b9ec-8653273336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E28580-971E-499B-85EB-E5E9D71C25F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Řádková Marcela, Ing.</cp:lastModifiedBy>
  <cp:lastPrinted>2023-02-09T08:19:07Z</cp:lastPrinted>
  <dcterms:created xsi:type="dcterms:W3CDTF">2023-02-09T07:51:39Z</dcterms:created>
  <dcterms:modified xsi:type="dcterms:W3CDTF">2025-08-11T07:50:29Z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0x010100483522469C71F442A0ACC2AB9709AB91</vt:lpwstr>
  </property>
</Properties>
</file>